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dinkins/Documents/TN Consulting/WARC/community - liberia/"/>
    </mc:Choice>
  </mc:AlternateContent>
  <xr:revisionPtr revIDLastSave="0" documentId="8_{CF31B989-F303-8240-BBB9-EF0AE2BF0B04}" xr6:coauthVersionLast="36" xr6:coauthVersionMax="36" xr10:uidLastSave="{00000000-0000-0000-0000-000000000000}"/>
  <bookViews>
    <workbookView xWindow="480" yWindow="460" windowWidth="14360" windowHeight="10040" activeTab="1" xr2:uid="{00000000-000D-0000-FFFF-FFFF00000000}"/>
  </bookViews>
  <sheets>
    <sheet name="QuickBooks Export Tips" sheetId="4" r:id="rId1"/>
    <sheet name="Sheet1" sheetId="1" r:id="rId2"/>
    <sheet name="Sheet2" sheetId="2" state="hidden" r:id="rId3"/>
    <sheet name="Sheet3" sheetId="3" state="hidden" r:id="rId4"/>
    <sheet name="Sheet4" sheetId="5" r:id="rId5"/>
  </sheets>
  <definedNames>
    <definedName name="_xlnm.Print_Titles" localSheetId="1">Sheet1!$A:$F,Sheet1!$1:$2</definedName>
  </definedNames>
  <calcPr calcId="181029"/>
</workbook>
</file>

<file path=xl/calcChain.xml><?xml version="1.0" encoding="utf-8"?>
<calcChain xmlns="http://schemas.openxmlformats.org/spreadsheetml/2006/main">
  <c r="O57" i="1" l="1"/>
  <c r="M57" i="1"/>
  <c r="K57" i="1"/>
  <c r="I57" i="1"/>
  <c r="G57" i="1"/>
  <c r="O41" i="1"/>
  <c r="M41" i="1"/>
  <c r="K41" i="1"/>
  <c r="I41" i="1"/>
  <c r="G41" i="1"/>
  <c r="O37" i="1"/>
  <c r="M37" i="1"/>
  <c r="K37" i="1"/>
  <c r="I37" i="1"/>
  <c r="G37" i="1"/>
  <c r="O31" i="1"/>
  <c r="M31" i="1"/>
  <c r="K31" i="1"/>
  <c r="I31" i="1"/>
  <c r="G31" i="1"/>
  <c r="O23" i="1"/>
  <c r="M23" i="1"/>
  <c r="K23" i="1"/>
  <c r="I23" i="1"/>
  <c r="G23" i="1"/>
  <c r="O19" i="1"/>
  <c r="M19" i="1"/>
  <c r="K19" i="1"/>
  <c r="I19" i="1"/>
  <c r="G19" i="1"/>
  <c r="O15" i="1"/>
  <c r="O60" i="1" s="1"/>
  <c r="M15" i="1"/>
  <c r="M60" i="1" s="1"/>
  <c r="K15" i="1"/>
  <c r="K60" i="1" s="1"/>
  <c r="I15" i="1"/>
  <c r="I60" i="1" s="1"/>
  <c r="G15" i="1"/>
  <c r="G60" i="1" s="1"/>
  <c r="O9" i="1"/>
  <c r="O8" i="1"/>
  <c r="M8" i="1"/>
  <c r="M9" i="1" s="1"/>
  <c r="K8" i="1"/>
  <c r="K9" i="1" s="1"/>
  <c r="K61" i="1" s="1"/>
  <c r="K62" i="1" s="1"/>
  <c r="I8" i="1"/>
  <c r="I9" i="1" s="1"/>
  <c r="I61" i="1" s="1"/>
  <c r="I62" i="1" s="1"/>
  <c r="O7" i="1"/>
  <c r="M7" i="1"/>
  <c r="K7" i="1"/>
  <c r="I7" i="1"/>
  <c r="G7" i="1"/>
  <c r="G8" i="1" s="1"/>
  <c r="G9" i="1" s="1"/>
  <c r="G61" i="1" s="1"/>
  <c r="G62" i="1" s="1"/>
  <c r="O61" i="1" l="1"/>
  <c r="O62" i="1" s="1"/>
  <c r="M61" i="1"/>
  <c r="M62" i="1" s="1"/>
</calcChain>
</file>

<file path=xl/sharedStrings.xml><?xml version="1.0" encoding="utf-8"?>
<sst xmlns="http://schemas.openxmlformats.org/spreadsheetml/2006/main" count="87" uniqueCount="86">
  <si>
    <t>Jan - Dec 14</t>
  </si>
  <si>
    <t>Budget</t>
  </si>
  <si>
    <t>YTD Budget</t>
  </si>
  <si>
    <t>Annual Budget</t>
  </si>
  <si>
    <t>Ordinary Income/Expense</t>
  </si>
  <si>
    <t>Income</t>
  </si>
  <si>
    <t>301 · GRANT</t>
  </si>
  <si>
    <t>301-2 · GRANT UMC NORWAY</t>
  </si>
  <si>
    <t>Total 301 · GRANT</t>
  </si>
  <si>
    <t>Total Income</t>
  </si>
  <si>
    <t>Gross Profit</t>
  </si>
  <si>
    <t>Expense</t>
  </si>
  <si>
    <t>401 · OFFICE EQIPMENT</t>
  </si>
  <si>
    <t>401-1 · COMPUTER &amp; PRINTER, ECT</t>
  </si>
  <si>
    <t>401-2 · FUNITURE</t>
  </si>
  <si>
    <t>401-4 · AIR CONDITION</t>
  </si>
  <si>
    <t>Total 401 · OFFICE EQIPMENT</t>
  </si>
  <si>
    <t>502 · SALARY NATIONAL STAFF</t>
  </si>
  <si>
    <t>502-1 · SALARIES</t>
  </si>
  <si>
    <t>502-5 · NATIONAL SOCIAL SECURITY</t>
  </si>
  <si>
    <t>Total 502 · SALARY NATIONAL STAFF</t>
  </si>
  <si>
    <t>504 · AUDITOR/CONSULTATION</t>
  </si>
  <si>
    <t>501-1 · LUMPSUM</t>
  </si>
  <si>
    <t>504-2 · AUDIT</t>
  </si>
  <si>
    <t>Total 504 · AUDITOR/CONSULTATION</t>
  </si>
  <si>
    <t>507 · ADMINISTRATIIVE COST</t>
  </si>
  <si>
    <t>507-1 · STATIONERY</t>
  </si>
  <si>
    <t>507-2 · OFFICE MAINTENANCE</t>
  </si>
  <si>
    <t>507-3 · COMMUNICATION</t>
  </si>
  <si>
    <t>507-4 · BANK CHARGES</t>
  </si>
  <si>
    <t>507-6 · OFFICE RENT</t>
  </si>
  <si>
    <t>507-7 · UTILITY COST</t>
  </si>
  <si>
    <t>Total 507 · ADMINISTRATIIVE COST</t>
  </si>
  <si>
    <t>508 · TRANSPORT/TRAVEL</t>
  </si>
  <si>
    <t>508-1 · FUEL/PETROL</t>
  </si>
  <si>
    <t>508-2 · VEHICLE REGISTRATION &amp; INSURANC</t>
  </si>
  <si>
    <t>508-4 · TRAVEL ALLOWANCE</t>
  </si>
  <si>
    <t>508-5 · VEHICLE MAINTENANCE</t>
  </si>
  <si>
    <t>Total 508 · TRANSPORT/TRAVEL</t>
  </si>
  <si>
    <t>509 · TRAINING</t>
  </si>
  <si>
    <t>509-1 · COMMUNITY TRAINING</t>
  </si>
  <si>
    <t>509-2 · STAFF</t>
  </si>
  <si>
    <t>Total 509 · TRAINING</t>
  </si>
  <si>
    <t>510 · COMMUNITY PROJECTS</t>
  </si>
  <si>
    <t>BOWAY</t>
  </si>
  <si>
    <t>BOYEE</t>
  </si>
  <si>
    <t>COMPOUND HEALTH CENTER</t>
  </si>
  <si>
    <t>DEMENTA</t>
  </si>
  <si>
    <t>GANLOTA</t>
  </si>
  <si>
    <t>kLEHN TOWN</t>
  </si>
  <si>
    <t>KOBOLIA GUEST HOUSE</t>
  </si>
  <si>
    <t>LOUISIANA</t>
  </si>
  <si>
    <t>NEW PROJECTS</t>
  </si>
  <si>
    <t>PALAPOLU CLINIC</t>
  </si>
  <si>
    <t>PROJECT ENGINEER SALARY</t>
  </si>
  <si>
    <t>VELLET TA</t>
  </si>
  <si>
    <t>VERTEKEN TOWN</t>
  </si>
  <si>
    <t>510-1 · GBONYEA</t>
  </si>
  <si>
    <t>Total 510 · COMMUNITY PROJECTS</t>
  </si>
  <si>
    <t>511 · COMPETENCE DEVELOPMENT</t>
  </si>
  <si>
    <t>512 · REGINAL CENTER</t>
  </si>
  <si>
    <t>Total Expense</t>
  </si>
  <si>
    <t>Net Ordinary Income</t>
  </si>
  <si>
    <t>Net Income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</si>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</sst>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2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" fillId="0" borderId="0" xfId="0" applyNumberFormat="1" applyFont="1"/>
    <xf numFmtId="49" fontId="3" fillId="0" borderId="0" xfId="0" applyNumberFormat="1" applyFont="1"/>
    <xf numFmtId="164" fontId="3" fillId="0" borderId="0" xfId="0" applyNumberFormat="1" applyFont="1" applyBorder="1"/>
    <xf numFmtId="164" fontId="3" fillId="0" borderId="5" xfId="0" applyNumberFormat="1" applyFont="1" applyBorder="1"/>
    <xf numFmtId="164" fontId="3" fillId="0" borderId="4" xfId="0" applyNumberFormat="1" applyFont="1" applyBorder="1"/>
    <xf numFmtId="164" fontId="3" fillId="0" borderId="3" xfId="0" applyNumberFormat="1" applyFont="1" applyBorder="1"/>
    <xf numFmtId="164" fontId="2" fillId="0" borderId="6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0" fontId="1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workbookViewId="0"/>
  </sheetViews>
  <sheetFormatPr baseColWidth="10" defaultColWidth="8.83203125" defaultRowHeight="15" x14ac:dyDescent="0.2"/>
  <sheetData>
    <row r="1" spans="1:6" x14ac:dyDescent="0.2">
      <c r="F1" s="18" t="s">
        <v>64</v>
      </c>
    </row>
    <row r="3" spans="1:6" x14ac:dyDescent="0.2">
      <c r="A3" s="18" t="s">
        <v>65</v>
      </c>
    </row>
    <row r="4" spans="1:6" x14ac:dyDescent="0.2">
      <c r="B4" t="s">
        <v>66</v>
      </c>
    </row>
    <row r="5" spans="1:6" x14ac:dyDescent="0.2">
      <c r="B5" t="s">
        <v>67</v>
      </c>
    </row>
    <row r="8" spans="1:6" x14ac:dyDescent="0.2">
      <c r="A8" s="18" t="s">
        <v>68</v>
      </c>
    </row>
    <row r="9" spans="1:6" x14ac:dyDescent="0.2">
      <c r="B9" t="s">
        <v>69</v>
      </c>
    </row>
    <row r="12" spans="1:6" x14ac:dyDescent="0.2">
      <c r="A12" s="18" t="s">
        <v>70</v>
      </c>
    </row>
    <row r="13" spans="1:6" x14ac:dyDescent="0.2">
      <c r="B13" t="s">
        <v>71</v>
      </c>
    </row>
    <row r="14" spans="1:6" x14ac:dyDescent="0.2">
      <c r="B14" t="s">
        <v>72</v>
      </c>
    </row>
    <row r="15" spans="1:6" x14ac:dyDescent="0.2">
      <c r="C15" s="19" t="s">
        <v>73</v>
      </c>
    </row>
    <row r="16" spans="1:6" x14ac:dyDescent="0.2">
      <c r="C16" s="19" t="s">
        <v>74</v>
      </c>
    </row>
    <row r="17" spans="1:4" x14ac:dyDescent="0.2">
      <c r="C17" s="19" t="s">
        <v>75</v>
      </c>
    </row>
    <row r="18" spans="1:4" x14ac:dyDescent="0.2">
      <c r="C18" s="19" t="s">
        <v>76</v>
      </c>
    </row>
    <row r="21" spans="1:4" x14ac:dyDescent="0.2">
      <c r="A21" s="18" t="s">
        <v>77</v>
      </c>
    </row>
    <row r="22" spans="1:4" x14ac:dyDescent="0.2">
      <c r="B22" t="s">
        <v>78</v>
      </c>
    </row>
    <row r="23" spans="1:4" x14ac:dyDescent="0.2">
      <c r="B23" t="s">
        <v>79</v>
      </c>
    </row>
    <row r="24" spans="1:4" x14ac:dyDescent="0.2">
      <c r="C24" s="19" t="s">
        <v>80</v>
      </c>
    </row>
    <row r="25" spans="1:4" x14ac:dyDescent="0.2">
      <c r="D25" t="s">
        <v>81</v>
      </c>
    </row>
    <row r="26" spans="1:4" x14ac:dyDescent="0.2">
      <c r="D26" t="s">
        <v>82</v>
      </c>
    </row>
    <row r="27" spans="1:4" x14ac:dyDescent="0.2">
      <c r="C27" s="19" t="s">
        <v>83</v>
      </c>
    </row>
    <row r="28" spans="1:4" x14ac:dyDescent="0.2">
      <c r="D28" t="s">
        <v>84</v>
      </c>
    </row>
    <row r="29" spans="1:4" x14ac:dyDescent="0.2">
      <c r="C29" s="19" t="s">
        <v>85</v>
      </c>
    </row>
  </sheetData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3"/>
  <sheetViews>
    <sheetView tabSelected="1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sqref="A1:XFD1048576"/>
    </sheetView>
  </sheetViews>
  <sheetFormatPr baseColWidth="10" defaultColWidth="8.83203125" defaultRowHeight="15" x14ac:dyDescent="0.2"/>
  <cols>
    <col min="1" max="5" width="3" style="16" customWidth="1"/>
    <col min="6" max="6" width="35" style="16" customWidth="1"/>
    <col min="7" max="7" width="10.1640625" style="17" bestFit="1" customWidth="1"/>
    <col min="8" max="8" width="2.33203125" style="17" customWidth="1"/>
    <col min="9" max="9" width="8.6640625" style="17" bestFit="1" customWidth="1"/>
    <col min="10" max="10" width="2.33203125" style="17" customWidth="1"/>
    <col min="11" max="11" width="10.1640625" style="17" bestFit="1" customWidth="1"/>
    <col min="12" max="12" width="2.33203125" style="17" customWidth="1"/>
    <col min="13" max="13" width="10" style="17" bestFit="1" customWidth="1"/>
    <col min="14" max="14" width="2.33203125" style="17" customWidth="1"/>
    <col min="15" max="15" width="12.5" style="17" bestFit="1" customWidth="1"/>
  </cols>
  <sheetData>
    <row r="1" spans="1:15" ht="16" thickBot="1" x14ac:dyDescent="0.25">
      <c r="A1" s="1"/>
      <c r="B1" s="1"/>
      <c r="C1" s="1"/>
      <c r="D1" s="1"/>
      <c r="E1" s="1"/>
      <c r="F1" s="1"/>
      <c r="G1" s="3"/>
      <c r="H1" s="2"/>
      <c r="I1" s="3"/>
      <c r="J1" s="2"/>
      <c r="K1" s="3"/>
      <c r="L1" s="2"/>
      <c r="M1" s="3"/>
      <c r="N1" s="2"/>
      <c r="O1" s="3"/>
    </row>
    <row r="2" spans="1:15" s="15" customFormat="1" ht="17" thickTop="1" thickBot="1" x14ac:dyDescent="0.25">
      <c r="A2" s="12"/>
      <c r="B2" s="12"/>
      <c r="C2" s="12"/>
      <c r="D2" s="12"/>
      <c r="E2" s="12"/>
      <c r="F2" s="12"/>
      <c r="G2" s="13" t="s">
        <v>0</v>
      </c>
      <c r="H2" s="14"/>
      <c r="I2" s="13" t="s">
        <v>1</v>
      </c>
      <c r="J2" s="14"/>
      <c r="K2" s="13" t="s">
        <v>0</v>
      </c>
      <c r="L2" s="14"/>
      <c r="M2" s="13" t="s">
        <v>2</v>
      </c>
      <c r="N2" s="14"/>
      <c r="O2" s="13" t="s">
        <v>3</v>
      </c>
    </row>
    <row r="3" spans="1:15" ht="16" thickTop="1" x14ac:dyDescent="0.2">
      <c r="A3" s="1"/>
      <c r="B3" s="1" t="s">
        <v>4</v>
      </c>
      <c r="C3" s="1"/>
      <c r="D3" s="1"/>
      <c r="E3" s="1"/>
      <c r="F3" s="1"/>
      <c r="G3" s="4"/>
      <c r="H3" s="5"/>
      <c r="I3" s="4"/>
      <c r="J3" s="5"/>
      <c r="K3" s="4"/>
      <c r="L3" s="5"/>
      <c r="M3" s="4"/>
      <c r="N3" s="5"/>
      <c r="O3" s="4"/>
    </row>
    <row r="4" spans="1:15" x14ac:dyDescent="0.2">
      <c r="A4" s="1"/>
      <c r="B4" s="1"/>
      <c r="C4" s="1"/>
      <c r="D4" s="1" t="s">
        <v>5</v>
      </c>
      <c r="E4" s="1"/>
      <c r="F4" s="1"/>
      <c r="G4" s="4"/>
      <c r="H4" s="5"/>
      <c r="I4" s="4"/>
      <c r="J4" s="5"/>
      <c r="K4" s="4"/>
      <c r="L4" s="5"/>
      <c r="M4" s="4"/>
      <c r="N4" s="5"/>
      <c r="O4" s="4"/>
    </row>
    <row r="5" spans="1:15" x14ac:dyDescent="0.2">
      <c r="A5" s="1"/>
      <c r="B5" s="1"/>
      <c r="C5" s="1"/>
      <c r="D5" s="1"/>
      <c r="E5" s="1" t="s">
        <v>6</v>
      </c>
      <c r="F5" s="1"/>
      <c r="G5" s="4"/>
      <c r="H5" s="5"/>
      <c r="I5" s="4"/>
      <c r="J5" s="5"/>
      <c r="K5" s="4"/>
      <c r="L5" s="5"/>
      <c r="M5" s="4"/>
      <c r="N5" s="5"/>
      <c r="O5" s="4"/>
    </row>
    <row r="6" spans="1:15" ht="16" thickBot="1" x14ac:dyDescent="0.25">
      <c r="A6" s="1"/>
      <c r="B6" s="1"/>
      <c r="C6" s="1"/>
      <c r="D6" s="1"/>
      <c r="E6" s="1"/>
      <c r="F6" s="1" t="s">
        <v>7</v>
      </c>
      <c r="G6" s="6">
        <v>200000</v>
      </c>
      <c r="H6" s="5"/>
      <c r="I6" s="6">
        <v>350000</v>
      </c>
      <c r="J6" s="5"/>
      <c r="K6" s="6">
        <v>200000</v>
      </c>
      <c r="L6" s="5"/>
      <c r="M6" s="6">
        <v>350000</v>
      </c>
      <c r="N6" s="5"/>
      <c r="O6" s="6">
        <v>350000</v>
      </c>
    </row>
    <row r="7" spans="1:15" ht="16" thickBot="1" x14ac:dyDescent="0.25">
      <c r="A7" s="1"/>
      <c r="B7" s="1"/>
      <c r="C7" s="1"/>
      <c r="D7" s="1"/>
      <c r="E7" s="1" t="s">
        <v>8</v>
      </c>
      <c r="F7" s="1"/>
      <c r="G7" s="7">
        <f>ROUND(SUM(G5:G6),5)</f>
        <v>200000</v>
      </c>
      <c r="H7" s="5"/>
      <c r="I7" s="7">
        <f>ROUND(SUM(I5:I6),5)</f>
        <v>350000</v>
      </c>
      <c r="J7" s="5"/>
      <c r="K7" s="7">
        <f>ROUND(SUM(K5:K6),5)</f>
        <v>200000</v>
      </c>
      <c r="L7" s="5"/>
      <c r="M7" s="7">
        <f>ROUND(SUM(M5:M6),5)</f>
        <v>350000</v>
      </c>
      <c r="N7" s="5"/>
      <c r="O7" s="7">
        <f>ROUND(SUM(O5:O6),5)</f>
        <v>350000</v>
      </c>
    </row>
    <row r="8" spans="1:15" ht="30" customHeight="1" thickBot="1" x14ac:dyDescent="0.25">
      <c r="A8" s="1"/>
      <c r="B8" s="1"/>
      <c r="C8" s="1"/>
      <c r="D8" s="1" t="s">
        <v>9</v>
      </c>
      <c r="E8" s="1"/>
      <c r="F8" s="1"/>
      <c r="G8" s="8">
        <f>ROUND(G4+G7,5)</f>
        <v>200000</v>
      </c>
      <c r="H8" s="5"/>
      <c r="I8" s="8">
        <f>ROUND(I4+I7,5)</f>
        <v>350000</v>
      </c>
      <c r="J8" s="5"/>
      <c r="K8" s="8">
        <f>ROUND(K4+K7,5)</f>
        <v>200000</v>
      </c>
      <c r="L8" s="5"/>
      <c r="M8" s="8">
        <f>ROUND(M4+M7,5)</f>
        <v>350000</v>
      </c>
      <c r="N8" s="5"/>
      <c r="O8" s="8">
        <f>ROUND(O4+O7,5)</f>
        <v>350000</v>
      </c>
    </row>
    <row r="9" spans="1:15" ht="30" customHeight="1" x14ac:dyDescent="0.2">
      <c r="A9" s="1"/>
      <c r="B9" s="1"/>
      <c r="C9" s="1" t="s">
        <v>10</v>
      </c>
      <c r="D9" s="1"/>
      <c r="E9" s="1"/>
      <c r="F9" s="1"/>
      <c r="G9" s="4">
        <f>G8</f>
        <v>200000</v>
      </c>
      <c r="H9" s="5"/>
      <c r="I9" s="4">
        <f>I8</f>
        <v>350000</v>
      </c>
      <c r="J9" s="5"/>
      <c r="K9" s="4">
        <f>K8</f>
        <v>200000</v>
      </c>
      <c r="L9" s="5"/>
      <c r="M9" s="4">
        <f>M8</f>
        <v>350000</v>
      </c>
      <c r="N9" s="5"/>
      <c r="O9" s="4">
        <f>O8</f>
        <v>350000</v>
      </c>
    </row>
    <row r="10" spans="1:15" ht="30" customHeight="1" x14ac:dyDescent="0.2">
      <c r="A10" s="1"/>
      <c r="B10" s="1"/>
      <c r="C10" s="1"/>
      <c r="D10" s="1" t="s">
        <v>11</v>
      </c>
      <c r="E10" s="1"/>
      <c r="F10" s="1"/>
      <c r="G10" s="4"/>
      <c r="H10" s="5"/>
      <c r="I10" s="4"/>
      <c r="J10" s="5"/>
      <c r="K10" s="4"/>
      <c r="L10" s="5"/>
      <c r="M10" s="4"/>
      <c r="N10" s="5"/>
      <c r="O10" s="4"/>
    </row>
    <row r="11" spans="1:15" x14ac:dyDescent="0.2">
      <c r="A11" s="1"/>
      <c r="B11" s="1"/>
      <c r="C11" s="1"/>
      <c r="D11" s="1"/>
      <c r="E11" s="1" t="s">
        <v>12</v>
      </c>
      <c r="F11" s="1"/>
      <c r="G11" s="4"/>
      <c r="H11" s="5"/>
      <c r="I11" s="4"/>
      <c r="J11" s="5"/>
      <c r="K11" s="4"/>
      <c r="L11" s="5"/>
      <c r="M11" s="4"/>
      <c r="N11" s="5"/>
      <c r="O11" s="4"/>
    </row>
    <row r="12" spans="1:15" x14ac:dyDescent="0.2">
      <c r="A12" s="1"/>
      <c r="B12" s="1"/>
      <c r="C12" s="1"/>
      <c r="D12" s="1"/>
      <c r="E12" s="1"/>
      <c r="F12" s="1" t="s">
        <v>13</v>
      </c>
      <c r="G12" s="4">
        <v>0</v>
      </c>
      <c r="H12" s="5"/>
      <c r="I12" s="4">
        <v>2000</v>
      </c>
      <c r="J12" s="5"/>
      <c r="K12" s="4">
        <v>0</v>
      </c>
      <c r="L12" s="5"/>
      <c r="M12" s="4">
        <v>2000</v>
      </c>
      <c r="N12" s="5"/>
      <c r="O12" s="4">
        <v>2000</v>
      </c>
    </row>
    <row r="13" spans="1:15" x14ac:dyDescent="0.2">
      <c r="A13" s="1"/>
      <c r="B13" s="1"/>
      <c r="C13" s="1"/>
      <c r="D13" s="1"/>
      <c r="E13" s="1"/>
      <c r="F13" s="1" t="s">
        <v>14</v>
      </c>
      <c r="G13" s="4">
        <v>0</v>
      </c>
      <c r="H13" s="5"/>
      <c r="I13" s="4">
        <v>1000</v>
      </c>
      <c r="J13" s="5"/>
      <c r="K13" s="4">
        <v>0</v>
      </c>
      <c r="L13" s="5"/>
      <c r="M13" s="4">
        <v>1000</v>
      </c>
      <c r="N13" s="5"/>
      <c r="O13" s="4">
        <v>1000</v>
      </c>
    </row>
    <row r="14" spans="1:15" ht="16" thickBot="1" x14ac:dyDescent="0.25">
      <c r="A14" s="1"/>
      <c r="B14" s="1"/>
      <c r="C14" s="1"/>
      <c r="D14" s="1"/>
      <c r="E14" s="1"/>
      <c r="F14" s="1" t="s">
        <v>15</v>
      </c>
      <c r="G14" s="9">
        <v>0</v>
      </c>
      <c r="H14" s="5"/>
      <c r="I14" s="9">
        <v>1000</v>
      </c>
      <c r="J14" s="5"/>
      <c r="K14" s="9">
        <v>0</v>
      </c>
      <c r="L14" s="5"/>
      <c r="M14" s="9">
        <v>1000</v>
      </c>
      <c r="N14" s="5"/>
      <c r="O14" s="9">
        <v>1000</v>
      </c>
    </row>
    <row r="15" spans="1:15" x14ac:dyDescent="0.2">
      <c r="A15" s="1"/>
      <c r="B15" s="1"/>
      <c r="C15" s="1"/>
      <c r="D15" s="1"/>
      <c r="E15" s="1" t="s">
        <v>16</v>
      </c>
      <c r="F15" s="1"/>
      <c r="G15" s="4">
        <f>ROUND(SUM(G11:G14),5)</f>
        <v>0</v>
      </c>
      <c r="H15" s="5"/>
      <c r="I15" s="4">
        <f>ROUND(SUM(I11:I14),5)</f>
        <v>4000</v>
      </c>
      <c r="J15" s="5"/>
      <c r="K15" s="4">
        <f>ROUND(SUM(K11:K14),5)</f>
        <v>0</v>
      </c>
      <c r="L15" s="5"/>
      <c r="M15" s="4">
        <f>ROUND(SUM(M11:M14),5)</f>
        <v>4000</v>
      </c>
      <c r="N15" s="5"/>
      <c r="O15" s="4">
        <f>ROUND(SUM(O11:O14),5)</f>
        <v>4000</v>
      </c>
    </row>
    <row r="16" spans="1:15" ht="30" customHeight="1" x14ac:dyDescent="0.2">
      <c r="A16" s="1"/>
      <c r="B16" s="1"/>
      <c r="C16" s="1"/>
      <c r="D16" s="1"/>
      <c r="E16" s="1" t="s">
        <v>17</v>
      </c>
      <c r="F16" s="1"/>
      <c r="G16" s="4"/>
      <c r="H16" s="5"/>
      <c r="I16" s="4"/>
      <c r="J16" s="5"/>
      <c r="K16" s="4"/>
      <c r="L16" s="5"/>
      <c r="M16" s="4"/>
      <c r="N16" s="5"/>
      <c r="O16" s="4"/>
    </row>
    <row r="17" spans="1:15" x14ac:dyDescent="0.2">
      <c r="A17" s="1"/>
      <c r="B17" s="1"/>
      <c r="C17" s="1"/>
      <c r="D17" s="1"/>
      <c r="E17" s="1"/>
      <c r="F17" s="1" t="s">
        <v>18</v>
      </c>
      <c r="G17" s="4">
        <v>15300</v>
      </c>
      <c r="H17" s="5"/>
      <c r="I17" s="4">
        <v>54828</v>
      </c>
      <c r="J17" s="5"/>
      <c r="K17" s="4">
        <v>15300</v>
      </c>
      <c r="L17" s="5"/>
      <c r="M17" s="4">
        <v>54828</v>
      </c>
      <c r="N17" s="5"/>
      <c r="O17" s="4">
        <v>54828</v>
      </c>
    </row>
    <row r="18" spans="1:15" ht="16" thickBot="1" x14ac:dyDescent="0.25">
      <c r="A18" s="1"/>
      <c r="B18" s="1"/>
      <c r="C18" s="1"/>
      <c r="D18" s="1"/>
      <c r="E18" s="1"/>
      <c r="F18" s="1" t="s">
        <v>19</v>
      </c>
      <c r="G18" s="9">
        <v>0</v>
      </c>
      <c r="H18" s="5"/>
      <c r="I18" s="9">
        <v>8659.16</v>
      </c>
      <c r="J18" s="5"/>
      <c r="K18" s="9">
        <v>0</v>
      </c>
      <c r="L18" s="5"/>
      <c r="M18" s="9">
        <v>8659.16</v>
      </c>
      <c r="N18" s="5"/>
      <c r="O18" s="9">
        <v>8659.16</v>
      </c>
    </row>
    <row r="19" spans="1:15" x14ac:dyDescent="0.2">
      <c r="A19" s="1"/>
      <c r="B19" s="1"/>
      <c r="C19" s="1"/>
      <c r="D19" s="1"/>
      <c r="E19" s="1" t="s">
        <v>20</v>
      </c>
      <c r="F19" s="1"/>
      <c r="G19" s="4">
        <f>ROUND(SUM(G16:G18),5)</f>
        <v>15300</v>
      </c>
      <c r="H19" s="5"/>
      <c r="I19" s="4">
        <f>ROUND(SUM(I16:I18),5)</f>
        <v>63487.16</v>
      </c>
      <c r="J19" s="5"/>
      <c r="K19" s="4">
        <f>ROUND(SUM(K16:K18),5)</f>
        <v>15300</v>
      </c>
      <c r="L19" s="5"/>
      <c r="M19" s="4">
        <f>ROUND(SUM(M16:M18),5)</f>
        <v>63487.16</v>
      </c>
      <c r="N19" s="5"/>
      <c r="O19" s="4">
        <f>ROUND(SUM(O16:O18),5)</f>
        <v>63487.16</v>
      </c>
    </row>
    <row r="20" spans="1:15" ht="30" customHeight="1" x14ac:dyDescent="0.2">
      <c r="A20" s="1"/>
      <c r="B20" s="1"/>
      <c r="C20" s="1"/>
      <c r="D20" s="1"/>
      <c r="E20" s="1" t="s">
        <v>21</v>
      </c>
      <c r="F20" s="1"/>
      <c r="G20" s="4"/>
      <c r="H20" s="5"/>
      <c r="I20" s="4"/>
      <c r="J20" s="5"/>
      <c r="K20" s="4"/>
      <c r="L20" s="5"/>
      <c r="M20" s="4"/>
      <c r="N20" s="5"/>
      <c r="O20" s="4"/>
    </row>
    <row r="21" spans="1:15" x14ac:dyDescent="0.2">
      <c r="A21" s="1"/>
      <c r="B21" s="1"/>
      <c r="C21" s="1"/>
      <c r="D21" s="1"/>
      <c r="E21" s="1"/>
      <c r="F21" s="1" t="s">
        <v>22</v>
      </c>
      <c r="G21" s="4">
        <v>520</v>
      </c>
      <c r="H21" s="5"/>
      <c r="I21" s="4">
        <v>2000</v>
      </c>
      <c r="J21" s="5"/>
      <c r="K21" s="4">
        <v>520</v>
      </c>
      <c r="L21" s="5"/>
      <c r="M21" s="4">
        <v>2000</v>
      </c>
      <c r="N21" s="5"/>
      <c r="O21" s="4">
        <v>2000</v>
      </c>
    </row>
    <row r="22" spans="1:15" ht="16" thickBot="1" x14ac:dyDescent="0.25">
      <c r="A22" s="1"/>
      <c r="B22" s="1"/>
      <c r="C22" s="1"/>
      <c r="D22" s="1"/>
      <c r="E22" s="1"/>
      <c r="F22" s="1" t="s">
        <v>23</v>
      </c>
      <c r="G22" s="9">
        <v>1061.8599999999999</v>
      </c>
      <c r="H22" s="5"/>
      <c r="I22" s="9">
        <v>8500</v>
      </c>
      <c r="J22" s="5"/>
      <c r="K22" s="9">
        <v>1061.8599999999999</v>
      </c>
      <c r="L22" s="5"/>
      <c r="M22" s="9">
        <v>8500</v>
      </c>
      <c r="N22" s="5"/>
      <c r="O22" s="9">
        <v>8500</v>
      </c>
    </row>
    <row r="23" spans="1:15" x14ac:dyDescent="0.2">
      <c r="A23" s="1"/>
      <c r="B23" s="1"/>
      <c r="C23" s="1"/>
      <c r="D23" s="1"/>
      <c r="E23" s="1" t="s">
        <v>24</v>
      </c>
      <c r="F23" s="1"/>
      <c r="G23" s="4">
        <f>ROUND(SUM(G20:G22),5)</f>
        <v>1581.86</v>
      </c>
      <c r="H23" s="5"/>
      <c r="I23" s="4">
        <f>ROUND(SUM(I20:I22),5)</f>
        <v>10500</v>
      </c>
      <c r="J23" s="5"/>
      <c r="K23" s="4">
        <f>ROUND(SUM(K20:K22),5)</f>
        <v>1581.86</v>
      </c>
      <c r="L23" s="5"/>
      <c r="M23" s="4">
        <f>ROUND(SUM(M20:M22),5)</f>
        <v>10500</v>
      </c>
      <c r="N23" s="5"/>
      <c r="O23" s="4">
        <f>ROUND(SUM(O20:O22),5)</f>
        <v>10500</v>
      </c>
    </row>
    <row r="24" spans="1:15" ht="30" customHeight="1" x14ac:dyDescent="0.2">
      <c r="A24" s="1"/>
      <c r="B24" s="1"/>
      <c r="C24" s="1"/>
      <c r="D24" s="1"/>
      <c r="E24" s="1" t="s">
        <v>25</v>
      </c>
      <c r="F24" s="1"/>
      <c r="G24" s="4"/>
      <c r="H24" s="5"/>
      <c r="I24" s="4"/>
      <c r="J24" s="5"/>
      <c r="K24" s="4"/>
      <c r="L24" s="5"/>
      <c r="M24" s="4"/>
      <c r="N24" s="5"/>
      <c r="O24" s="4"/>
    </row>
    <row r="25" spans="1:15" x14ac:dyDescent="0.2">
      <c r="A25" s="1"/>
      <c r="B25" s="1"/>
      <c r="C25" s="1"/>
      <c r="D25" s="1"/>
      <c r="E25" s="1"/>
      <c r="F25" s="1" t="s">
        <v>26</v>
      </c>
      <c r="G25" s="4">
        <v>681</v>
      </c>
      <c r="H25" s="5"/>
      <c r="I25" s="4">
        <v>2000</v>
      </c>
      <c r="J25" s="5"/>
      <c r="K25" s="4">
        <v>681</v>
      </c>
      <c r="L25" s="5"/>
      <c r="M25" s="4">
        <v>2000</v>
      </c>
      <c r="N25" s="5"/>
      <c r="O25" s="4">
        <v>2000</v>
      </c>
    </row>
    <row r="26" spans="1:15" x14ac:dyDescent="0.2">
      <c r="A26" s="1"/>
      <c r="B26" s="1"/>
      <c r="C26" s="1"/>
      <c r="D26" s="1"/>
      <c r="E26" s="1"/>
      <c r="F26" s="1" t="s">
        <v>27</v>
      </c>
      <c r="G26" s="4">
        <v>447.21</v>
      </c>
      <c r="H26" s="5"/>
      <c r="I26" s="4">
        <v>4000</v>
      </c>
      <c r="J26" s="5"/>
      <c r="K26" s="4">
        <v>447.21</v>
      </c>
      <c r="L26" s="5"/>
      <c r="M26" s="4">
        <v>4000</v>
      </c>
      <c r="N26" s="5"/>
      <c r="O26" s="4">
        <v>4000</v>
      </c>
    </row>
    <row r="27" spans="1:15" x14ac:dyDescent="0.2">
      <c r="A27" s="1"/>
      <c r="B27" s="1"/>
      <c r="C27" s="1"/>
      <c r="D27" s="1"/>
      <c r="E27" s="1"/>
      <c r="F27" s="1" t="s">
        <v>28</v>
      </c>
      <c r="G27" s="4">
        <v>540</v>
      </c>
      <c r="H27" s="5"/>
      <c r="I27" s="4">
        <v>3000</v>
      </c>
      <c r="J27" s="5"/>
      <c r="K27" s="4">
        <v>540</v>
      </c>
      <c r="L27" s="5"/>
      <c r="M27" s="4">
        <v>3000</v>
      </c>
      <c r="N27" s="5"/>
      <c r="O27" s="4">
        <v>3000</v>
      </c>
    </row>
    <row r="28" spans="1:15" x14ac:dyDescent="0.2">
      <c r="A28" s="1"/>
      <c r="B28" s="1"/>
      <c r="C28" s="1"/>
      <c r="D28" s="1"/>
      <c r="E28" s="1"/>
      <c r="F28" s="1" t="s">
        <v>29</v>
      </c>
      <c r="G28" s="4">
        <v>3273.2</v>
      </c>
      <c r="H28" s="5"/>
      <c r="I28" s="4">
        <v>8000</v>
      </c>
      <c r="J28" s="5"/>
      <c r="K28" s="4">
        <v>3273.2</v>
      </c>
      <c r="L28" s="5"/>
      <c r="M28" s="4">
        <v>8000</v>
      </c>
      <c r="N28" s="5"/>
      <c r="O28" s="4">
        <v>8000</v>
      </c>
    </row>
    <row r="29" spans="1:15" x14ac:dyDescent="0.2">
      <c r="A29" s="1"/>
      <c r="B29" s="1"/>
      <c r="C29" s="1"/>
      <c r="D29" s="1"/>
      <c r="E29" s="1"/>
      <c r="F29" s="1" t="s">
        <v>30</v>
      </c>
      <c r="G29" s="4">
        <v>0</v>
      </c>
      <c r="H29" s="5"/>
      <c r="I29" s="4">
        <v>4000</v>
      </c>
      <c r="J29" s="5"/>
      <c r="K29" s="4">
        <v>0</v>
      </c>
      <c r="L29" s="5"/>
      <c r="M29" s="4">
        <v>4000</v>
      </c>
      <c r="N29" s="5"/>
      <c r="O29" s="4">
        <v>4000</v>
      </c>
    </row>
    <row r="30" spans="1:15" ht="16" thickBot="1" x14ac:dyDescent="0.25">
      <c r="A30" s="1"/>
      <c r="B30" s="1"/>
      <c r="C30" s="1"/>
      <c r="D30" s="1"/>
      <c r="E30" s="1"/>
      <c r="F30" s="1" t="s">
        <v>31</v>
      </c>
      <c r="G30" s="9">
        <v>0</v>
      </c>
      <c r="H30" s="5"/>
      <c r="I30" s="9">
        <v>1616.84</v>
      </c>
      <c r="J30" s="5"/>
      <c r="K30" s="9">
        <v>0</v>
      </c>
      <c r="L30" s="5"/>
      <c r="M30" s="9">
        <v>1616.84</v>
      </c>
      <c r="N30" s="5"/>
      <c r="O30" s="9">
        <v>1616.84</v>
      </c>
    </row>
    <row r="31" spans="1:15" x14ac:dyDescent="0.2">
      <c r="A31" s="1"/>
      <c r="B31" s="1"/>
      <c r="C31" s="1"/>
      <c r="D31" s="1"/>
      <c r="E31" s="1" t="s">
        <v>32</v>
      </c>
      <c r="F31" s="1"/>
      <c r="G31" s="4">
        <f>ROUND(SUM(G24:G30),5)</f>
        <v>4941.41</v>
      </c>
      <c r="H31" s="5"/>
      <c r="I31" s="4">
        <f>ROUND(SUM(I24:I30),5)</f>
        <v>22616.84</v>
      </c>
      <c r="J31" s="5"/>
      <c r="K31" s="4">
        <f>ROUND(SUM(K24:K30),5)</f>
        <v>4941.41</v>
      </c>
      <c r="L31" s="5"/>
      <c r="M31" s="4">
        <f>ROUND(SUM(M24:M30),5)</f>
        <v>22616.84</v>
      </c>
      <c r="N31" s="5"/>
      <c r="O31" s="4">
        <f>ROUND(SUM(O24:O30),5)</f>
        <v>22616.84</v>
      </c>
    </row>
    <row r="32" spans="1:15" ht="30" customHeight="1" x14ac:dyDescent="0.2">
      <c r="A32" s="1"/>
      <c r="B32" s="1"/>
      <c r="C32" s="1"/>
      <c r="D32" s="1"/>
      <c r="E32" s="1" t="s">
        <v>33</v>
      </c>
      <c r="F32" s="1"/>
      <c r="G32" s="4"/>
      <c r="H32" s="5"/>
      <c r="I32" s="4"/>
      <c r="J32" s="5"/>
      <c r="K32" s="4"/>
      <c r="L32" s="5"/>
      <c r="M32" s="4"/>
      <c r="N32" s="5"/>
      <c r="O32" s="4"/>
    </row>
    <row r="33" spans="1:15" x14ac:dyDescent="0.2">
      <c r="A33" s="1"/>
      <c r="B33" s="1"/>
      <c r="C33" s="1"/>
      <c r="D33" s="1"/>
      <c r="E33" s="1"/>
      <c r="F33" s="1" t="s">
        <v>34</v>
      </c>
      <c r="G33" s="4">
        <v>2638.24</v>
      </c>
      <c r="H33" s="5"/>
      <c r="I33" s="4">
        <v>11000</v>
      </c>
      <c r="J33" s="5"/>
      <c r="K33" s="4">
        <v>2638.24</v>
      </c>
      <c r="L33" s="5"/>
      <c r="M33" s="4">
        <v>11000</v>
      </c>
      <c r="N33" s="5"/>
      <c r="O33" s="4">
        <v>11000</v>
      </c>
    </row>
    <row r="34" spans="1:15" x14ac:dyDescent="0.2">
      <c r="A34" s="1"/>
      <c r="B34" s="1"/>
      <c r="C34" s="1"/>
      <c r="D34" s="1"/>
      <c r="E34" s="1"/>
      <c r="F34" s="1" t="s">
        <v>35</v>
      </c>
      <c r="G34" s="4">
        <v>2415</v>
      </c>
      <c r="H34" s="5"/>
      <c r="I34" s="4">
        <v>9000</v>
      </c>
      <c r="J34" s="5"/>
      <c r="K34" s="4">
        <v>2415</v>
      </c>
      <c r="L34" s="5"/>
      <c r="M34" s="4">
        <v>9000</v>
      </c>
      <c r="N34" s="5"/>
      <c r="O34" s="4">
        <v>9000</v>
      </c>
    </row>
    <row r="35" spans="1:15" x14ac:dyDescent="0.2">
      <c r="A35" s="1"/>
      <c r="B35" s="1"/>
      <c r="C35" s="1"/>
      <c r="D35" s="1"/>
      <c r="E35" s="1"/>
      <c r="F35" s="1" t="s">
        <v>36</v>
      </c>
      <c r="G35" s="4">
        <v>360.62</v>
      </c>
      <c r="H35" s="5"/>
      <c r="I35" s="4">
        <v>2000</v>
      </c>
      <c r="J35" s="5"/>
      <c r="K35" s="4">
        <v>360.62</v>
      </c>
      <c r="L35" s="5"/>
      <c r="M35" s="4">
        <v>2000</v>
      </c>
      <c r="N35" s="5"/>
      <c r="O35" s="4">
        <v>2000</v>
      </c>
    </row>
    <row r="36" spans="1:15" ht="16" thickBot="1" x14ac:dyDescent="0.25">
      <c r="A36" s="1"/>
      <c r="B36" s="1"/>
      <c r="C36" s="1"/>
      <c r="D36" s="1"/>
      <c r="E36" s="1"/>
      <c r="F36" s="1" t="s">
        <v>37</v>
      </c>
      <c r="G36" s="9">
        <v>2438.75</v>
      </c>
      <c r="H36" s="5"/>
      <c r="I36" s="9">
        <v>12000</v>
      </c>
      <c r="J36" s="5"/>
      <c r="K36" s="9">
        <v>2438.75</v>
      </c>
      <c r="L36" s="5"/>
      <c r="M36" s="9">
        <v>12000</v>
      </c>
      <c r="N36" s="5"/>
      <c r="O36" s="9">
        <v>12000</v>
      </c>
    </row>
    <row r="37" spans="1:15" x14ac:dyDescent="0.2">
      <c r="A37" s="1"/>
      <c r="B37" s="1"/>
      <c r="C37" s="1"/>
      <c r="D37" s="1"/>
      <c r="E37" s="1" t="s">
        <v>38</v>
      </c>
      <c r="F37" s="1"/>
      <c r="G37" s="4">
        <f>ROUND(SUM(G32:G36),5)</f>
        <v>7852.61</v>
      </c>
      <c r="H37" s="5"/>
      <c r="I37" s="4">
        <f>ROUND(SUM(I32:I36),5)</f>
        <v>34000</v>
      </c>
      <c r="J37" s="5"/>
      <c r="K37" s="4">
        <f>ROUND(SUM(K32:K36),5)</f>
        <v>7852.61</v>
      </c>
      <c r="L37" s="5"/>
      <c r="M37" s="4">
        <f>ROUND(SUM(M32:M36),5)</f>
        <v>34000</v>
      </c>
      <c r="N37" s="5"/>
      <c r="O37" s="4">
        <f>ROUND(SUM(O32:O36),5)</f>
        <v>34000</v>
      </c>
    </row>
    <row r="38" spans="1:15" ht="30" customHeight="1" x14ac:dyDescent="0.2">
      <c r="A38" s="1"/>
      <c r="B38" s="1"/>
      <c r="C38" s="1"/>
      <c r="D38" s="1"/>
      <c r="E38" s="1" t="s">
        <v>39</v>
      </c>
      <c r="F38" s="1"/>
      <c r="G38" s="4"/>
      <c r="H38" s="5"/>
      <c r="I38" s="4"/>
      <c r="J38" s="5"/>
      <c r="K38" s="4"/>
      <c r="L38" s="5"/>
      <c r="M38" s="4"/>
      <c r="N38" s="5"/>
      <c r="O38" s="4"/>
    </row>
    <row r="39" spans="1:15" x14ac:dyDescent="0.2">
      <c r="A39" s="1"/>
      <c r="B39" s="1"/>
      <c r="C39" s="1"/>
      <c r="D39" s="1"/>
      <c r="E39" s="1"/>
      <c r="F39" s="1" t="s">
        <v>40</v>
      </c>
      <c r="G39" s="4">
        <v>6193.18</v>
      </c>
      <c r="H39" s="5"/>
      <c r="I39" s="4">
        <v>18000</v>
      </c>
      <c r="J39" s="5"/>
      <c r="K39" s="4">
        <v>6193.18</v>
      </c>
      <c r="L39" s="5"/>
      <c r="M39" s="4">
        <v>18000</v>
      </c>
      <c r="N39" s="5"/>
      <c r="O39" s="4">
        <v>18000</v>
      </c>
    </row>
    <row r="40" spans="1:15" ht="16" thickBot="1" x14ac:dyDescent="0.25">
      <c r="A40" s="1"/>
      <c r="B40" s="1"/>
      <c r="C40" s="1"/>
      <c r="D40" s="1"/>
      <c r="E40" s="1"/>
      <c r="F40" s="1" t="s">
        <v>41</v>
      </c>
      <c r="G40" s="9">
        <v>594.35</v>
      </c>
      <c r="H40" s="5"/>
      <c r="I40" s="9">
        <v>3000</v>
      </c>
      <c r="J40" s="5"/>
      <c r="K40" s="9">
        <v>594.35</v>
      </c>
      <c r="L40" s="5"/>
      <c r="M40" s="9">
        <v>3000</v>
      </c>
      <c r="N40" s="5"/>
      <c r="O40" s="9">
        <v>3000</v>
      </c>
    </row>
    <row r="41" spans="1:15" x14ac:dyDescent="0.2">
      <c r="A41" s="1"/>
      <c r="B41" s="1"/>
      <c r="C41" s="1"/>
      <c r="D41" s="1"/>
      <c r="E41" s="1" t="s">
        <v>42</v>
      </c>
      <c r="F41" s="1"/>
      <c r="G41" s="4">
        <f>ROUND(SUM(G38:G40),5)</f>
        <v>6787.53</v>
      </c>
      <c r="H41" s="5"/>
      <c r="I41" s="4">
        <f>ROUND(SUM(I38:I40),5)</f>
        <v>21000</v>
      </c>
      <c r="J41" s="5"/>
      <c r="K41" s="4">
        <f>ROUND(SUM(K38:K40),5)</f>
        <v>6787.53</v>
      </c>
      <c r="L41" s="5"/>
      <c r="M41" s="4">
        <f>ROUND(SUM(M38:M40),5)</f>
        <v>21000</v>
      </c>
      <c r="N41" s="5"/>
      <c r="O41" s="4">
        <f>ROUND(SUM(O38:O40),5)</f>
        <v>21000</v>
      </c>
    </row>
    <row r="42" spans="1:15" ht="30" customHeight="1" x14ac:dyDescent="0.2">
      <c r="A42" s="1"/>
      <c r="B42" s="1"/>
      <c r="C42" s="1"/>
      <c r="D42" s="1"/>
      <c r="E42" s="1" t="s">
        <v>43</v>
      </c>
      <c r="F42" s="1"/>
      <c r="G42" s="4"/>
      <c r="H42" s="5"/>
      <c r="I42" s="4"/>
      <c r="J42" s="5"/>
      <c r="K42" s="4"/>
      <c r="L42" s="5"/>
      <c r="M42" s="4"/>
      <c r="N42" s="5"/>
      <c r="O42" s="4"/>
    </row>
    <row r="43" spans="1:15" x14ac:dyDescent="0.2">
      <c r="A43" s="1"/>
      <c r="B43" s="1"/>
      <c r="C43" s="1"/>
      <c r="D43" s="1"/>
      <c r="E43" s="1"/>
      <c r="F43" s="1" t="s">
        <v>44</v>
      </c>
      <c r="G43" s="4">
        <v>4000</v>
      </c>
      <c r="H43" s="5"/>
      <c r="I43" s="4">
        <v>6000</v>
      </c>
      <c r="J43" s="5"/>
      <c r="K43" s="4">
        <v>4000</v>
      </c>
      <c r="L43" s="5"/>
      <c r="M43" s="4">
        <v>6000</v>
      </c>
      <c r="N43" s="5"/>
      <c r="O43" s="4">
        <v>6000</v>
      </c>
    </row>
    <row r="44" spans="1:15" x14ac:dyDescent="0.2">
      <c r="A44" s="1"/>
      <c r="B44" s="1"/>
      <c r="C44" s="1"/>
      <c r="D44" s="1"/>
      <c r="E44" s="1"/>
      <c r="F44" s="1" t="s">
        <v>45</v>
      </c>
      <c r="G44" s="4">
        <v>11000</v>
      </c>
      <c r="H44" s="5"/>
      <c r="I44" s="4">
        <v>15000</v>
      </c>
      <c r="J44" s="5"/>
      <c r="K44" s="4">
        <v>11000</v>
      </c>
      <c r="L44" s="5"/>
      <c r="M44" s="4">
        <v>15000</v>
      </c>
      <c r="N44" s="5"/>
      <c r="O44" s="4">
        <v>15000</v>
      </c>
    </row>
    <row r="45" spans="1:15" x14ac:dyDescent="0.2">
      <c r="A45" s="1"/>
      <c r="B45" s="1"/>
      <c r="C45" s="1"/>
      <c r="D45" s="1"/>
      <c r="E45" s="1"/>
      <c r="F45" s="1" t="s">
        <v>46</v>
      </c>
      <c r="G45" s="4">
        <v>0</v>
      </c>
      <c r="H45" s="5"/>
      <c r="I45" s="4">
        <v>20000</v>
      </c>
      <c r="J45" s="5"/>
      <c r="K45" s="4">
        <v>0</v>
      </c>
      <c r="L45" s="5"/>
      <c r="M45" s="4">
        <v>20000</v>
      </c>
      <c r="N45" s="5"/>
      <c r="O45" s="4">
        <v>20000</v>
      </c>
    </row>
    <row r="46" spans="1:15" x14ac:dyDescent="0.2">
      <c r="A46" s="1"/>
      <c r="B46" s="1"/>
      <c r="C46" s="1"/>
      <c r="D46" s="1"/>
      <c r="E46" s="1"/>
      <c r="F46" s="1" t="s">
        <v>47</v>
      </c>
      <c r="G46" s="4">
        <v>13000</v>
      </c>
      <c r="H46" s="5"/>
      <c r="I46" s="4">
        <v>24000</v>
      </c>
      <c r="J46" s="5"/>
      <c r="K46" s="4">
        <v>13000</v>
      </c>
      <c r="L46" s="5"/>
      <c r="M46" s="4">
        <v>24000</v>
      </c>
      <c r="N46" s="5"/>
      <c r="O46" s="4">
        <v>24000</v>
      </c>
    </row>
    <row r="47" spans="1:15" x14ac:dyDescent="0.2">
      <c r="A47" s="1"/>
      <c r="B47" s="1"/>
      <c r="C47" s="1"/>
      <c r="D47" s="1"/>
      <c r="E47" s="1"/>
      <c r="F47" s="1" t="s">
        <v>48</v>
      </c>
      <c r="G47" s="4">
        <v>6000</v>
      </c>
      <c r="H47" s="5"/>
      <c r="I47" s="4">
        <v>7500</v>
      </c>
      <c r="J47" s="5"/>
      <c r="K47" s="4">
        <v>6000</v>
      </c>
      <c r="L47" s="5"/>
      <c r="M47" s="4">
        <v>7500</v>
      </c>
      <c r="N47" s="5"/>
      <c r="O47" s="4">
        <v>7500</v>
      </c>
    </row>
    <row r="48" spans="1:15" x14ac:dyDescent="0.2">
      <c r="A48" s="1"/>
      <c r="B48" s="1"/>
      <c r="C48" s="1"/>
      <c r="D48" s="1"/>
      <c r="E48" s="1"/>
      <c r="F48" s="1" t="s">
        <v>49</v>
      </c>
      <c r="G48" s="4">
        <v>11750</v>
      </c>
      <c r="H48" s="5"/>
      <c r="I48" s="4">
        <v>13000</v>
      </c>
      <c r="J48" s="5"/>
      <c r="K48" s="4">
        <v>11750</v>
      </c>
      <c r="L48" s="5"/>
      <c r="M48" s="4">
        <v>13000</v>
      </c>
      <c r="N48" s="5"/>
      <c r="O48" s="4">
        <v>13000</v>
      </c>
    </row>
    <row r="49" spans="1:15" x14ac:dyDescent="0.2">
      <c r="A49" s="1"/>
      <c r="B49" s="1"/>
      <c r="C49" s="1"/>
      <c r="D49" s="1"/>
      <c r="E49" s="1"/>
      <c r="F49" s="1" t="s">
        <v>50</v>
      </c>
      <c r="G49" s="4">
        <v>0</v>
      </c>
      <c r="H49" s="5"/>
      <c r="I49" s="4">
        <v>7000</v>
      </c>
      <c r="J49" s="5"/>
      <c r="K49" s="4">
        <v>0</v>
      </c>
      <c r="L49" s="5"/>
      <c r="M49" s="4">
        <v>7000</v>
      </c>
      <c r="N49" s="5"/>
      <c r="O49" s="4">
        <v>7000</v>
      </c>
    </row>
    <row r="50" spans="1:15" x14ac:dyDescent="0.2">
      <c r="A50" s="1"/>
      <c r="B50" s="1"/>
      <c r="C50" s="1"/>
      <c r="D50" s="1"/>
      <c r="E50" s="1"/>
      <c r="F50" s="1" t="s">
        <v>51</v>
      </c>
      <c r="G50" s="4">
        <v>1500</v>
      </c>
      <c r="H50" s="5"/>
      <c r="I50" s="4">
        <v>5000</v>
      </c>
      <c r="J50" s="5"/>
      <c r="K50" s="4">
        <v>1500</v>
      </c>
      <c r="L50" s="5"/>
      <c r="M50" s="4">
        <v>5000</v>
      </c>
      <c r="N50" s="5"/>
      <c r="O50" s="4">
        <v>5000</v>
      </c>
    </row>
    <row r="51" spans="1:15" x14ac:dyDescent="0.2">
      <c r="A51" s="1"/>
      <c r="B51" s="1"/>
      <c r="C51" s="1"/>
      <c r="D51" s="1"/>
      <c r="E51" s="1"/>
      <c r="F51" s="1" t="s">
        <v>52</v>
      </c>
      <c r="G51" s="4">
        <v>0</v>
      </c>
      <c r="H51" s="5"/>
      <c r="I51" s="4">
        <v>16402</v>
      </c>
      <c r="J51" s="5"/>
      <c r="K51" s="4">
        <v>0</v>
      </c>
      <c r="L51" s="5"/>
      <c r="M51" s="4">
        <v>16402</v>
      </c>
      <c r="N51" s="5"/>
      <c r="O51" s="4">
        <v>16402</v>
      </c>
    </row>
    <row r="52" spans="1:15" x14ac:dyDescent="0.2">
      <c r="A52" s="1"/>
      <c r="B52" s="1"/>
      <c r="C52" s="1"/>
      <c r="D52" s="1"/>
      <c r="E52" s="1"/>
      <c r="F52" s="1" t="s">
        <v>53</v>
      </c>
      <c r="G52" s="4">
        <v>0</v>
      </c>
      <c r="H52" s="5"/>
      <c r="I52" s="4">
        <v>5000</v>
      </c>
      <c r="J52" s="5"/>
      <c r="K52" s="4">
        <v>0</v>
      </c>
      <c r="L52" s="5"/>
      <c r="M52" s="4">
        <v>5000</v>
      </c>
      <c r="N52" s="5"/>
      <c r="O52" s="4">
        <v>5000</v>
      </c>
    </row>
    <row r="53" spans="1:15" x14ac:dyDescent="0.2">
      <c r="A53" s="1"/>
      <c r="B53" s="1"/>
      <c r="C53" s="1"/>
      <c r="D53" s="1"/>
      <c r="E53" s="1"/>
      <c r="F53" s="1" t="s">
        <v>54</v>
      </c>
      <c r="G53" s="4">
        <v>0</v>
      </c>
      <c r="H53" s="5"/>
      <c r="I53" s="4">
        <v>5000</v>
      </c>
      <c r="J53" s="5"/>
      <c r="K53" s="4">
        <v>0</v>
      </c>
      <c r="L53" s="5"/>
      <c r="M53" s="4">
        <v>5000</v>
      </c>
      <c r="N53" s="5"/>
      <c r="O53" s="4">
        <v>5000</v>
      </c>
    </row>
    <row r="54" spans="1:15" x14ac:dyDescent="0.2">
      <c r="A54" s="1"/>
      <c r="B54" s="1"/>
      <c r="C54" s="1"/>
      <c r="D54" s="1"/>
      <c r="E54" s="1"/>
      <c r="F54" s="1" t="s">
        <v>55</v>
      </c>
      <c r="G54" s="4">
        <v>7000</v>
      </c>
      <c r="H54" s="5"/>
      <c r="I54" s="4">
        <v>12000</v>
      </c>
      <c r="J54" s="5"/>
      <c r="K54" s="4">
        <v>7000</v>
      </c>
      <c r="L54" s="5"/>
      <c r="M54" s="4">
        <v>12000</v>
      </c>
      <c r="N54" s="5"/>
      <c r="O54" s="4">
        <v>12000</v>
      </c>
    </row>
    <row r="55" spans="1:15" x14ac:dyDescent="0.2">
      <c r="A55" s="1"/>
      <c r="B55" s="1"/>
      <c r="C55" s="1"/>
      <c r="D55" s="1"/>
      <c r="E55" s="1"/>
      <c r="F55" s="1" t="s">
        <v>56</v>
      </c>
      <c r="G55" s="4">
        <v>6000</v>
      </c>
      <c r="H55" s="5"/>
      <c r="I55" s="4">
        <v>10000</v>
      </c>
      <c r="J55" s="5"/>
      <c r="K55" s="4">
        <v>6000</v>
      </c>
      <c r="L55" s="5"/>
      <c r="M55" s="4">
        <v>10000</v>
      </c>
      <c r="N55" s="5"/>
      <c r="O55" s="4">
        <v>10000</v>
      </c>
    </row>
    <row r="56" spans="1:15" ht="16" thickBot="1" x14ac:dyDescent="0.25">
      <c r="A56" s="1"/>
      <c r="B56" s="1"/>
      <c r="C56" s="1"/>
      <c r="D56" s="1"/>
      <c r="E56" s="1"/>
      <c r="F56" s="1" t="s">
        <v>57</v>
      </c>
      <c r="G56" s="9">
        <v>5800</v>
      </c>
      <c r="H56" s="5"/>
      <c r="I56" s="9">
        <v>6094</v>
      </c>
      <c r="J56" s="5"/>
      <c r="K56" s="9">
        <v>5800</v>
      </c>
      <c r="L56" s="5"/>
      <c r="M56" s="9">
        <v>6094</v>
      </c>
      <c r="N56" s="5"/>
      <c r="O56" s="9">
        <v>6094</v>
      </c>
    </row>
    <row r="57" spans="1:15" x14ac:dyDescent="0.2">
      <c r="A57" s="1"/>
      <c r="B57" s="1"/>
      <c r="C57" s="1"/>
      <c r="D57" s="1"/>
      <c r="E57" s="1" t="s">
        <v>58</v>
      </c>
      <c r="F57" s="1"/>
      <c r="G57" s="4">
        <f>ROUND(SUM(G42:G56),5)</f>
        <v>66050</v>
      </c>
      <c r="H57" s="5"/>
      <c r="I57" s="4">
        <f>ROUND(SUM(I42:I56),5)</f>
        <v>151996</v>
      </c>
      <c r="J57" s="5"/>
      <c r="K57" s="4">
        <f>ROUND(SUM(K42:K56),5)</f>
        <v>66050</v>
      </c>
      <c r="L57" s="5"/>
      <c r="M57" s="4">
        <f>ROUND(SUM(M42:M56),5)</f>
        <v>151996</v>
      </c>
      <c r="N57" s="5"/>
      <c r="O57" s="4">
        <f>ROUND(SUM(O42:O56),5)</f>
        <v>151996</v>
      </c>
    </row>
    <row r="58" spans="1:15" ht="30" customHeight="1" x14ac:dyDescent="0.2">
      <c r="A58" s="1"/>
      <c r="B58" s="1"/>
      <c r="C58" s="1"/>
      <c r="D58" s="1"/>
      <c r="E58" s="1" t="s">
        <v>59</v>
      </c>
      <c r="F58" s="1"/>
      <c r="G58" s="4">
        <v>0</v>
      </c>
      <c r="H58" s="5"/>
      <c r="I58" s="4">
        <v>3000</v>
      </c>
      <c r="J58" s="5"/>
      <c r="K58" s="4">
        <v>0</v>
      </c>
      <c r="L58" s="5"/>
      <c r="M58" s="4">
        <v>3000</v>
      </c>
      <c r="N58" s="5"/>
      <c r="O58" s="4">
        <v>3000</v>
      </c>
    </row>
    <row r="59" spans="1:15" ht="16" thickBot="1" x14ac:dyDescent="0.25">
      <c r="A59" s="1"/>
      <c r="B59" s="1"/>
      <c r="C59" s="1"/>
      <c r="D59" s="1"/>
      <c r="E59" s="1" t="s">
        <v>60</v>
      </c>
      <c r="F59" s="1"/>
      <c r="G59" s="6">
        <v>5013.0200000000004</v>
      </c>
      <c r="H59" s="5"/>
      <c r="I59" s="6">
        <v>39400</v>
      </c>
      <c r="J59" s="5"/>
      <c r="K59" s="6">
        <v>5013.0200000000004</v>
      </c>
      <c r="L59" s="5"/>
      <c r="M59" s="6">
        <v>39400</v>
      </c>
      <c r="N59" s="5"/>
      <c r="O59" s="6">
        <v>39400</v>
      </c>
    </row>
    <row r="60" spans="1:15" ht="16" thickBot="1" x14ac:dyDescent="0.25">
      <c r="A60" s="1"/>
      <c r="B60" s="1"/>
      <c r="C60" s="1"/>
      <c r="D60" s="1" t="s">
        <v>61</v>
      </c>
      <c r="E60" s="1"/>
      <c r="F60" s="1"/>
      <c r="G60" s="7">
        <f>ROUND(G10+G15+G19+G23+G31+G37+G41+SUM(G57:G59),5)</f>
        <v>107526.43</v>
      </c>
      <c r="H60" s="5"/>
      <c r="I60" s="7">
        <f>ROUND(I10+I15+I19+I23+I31+I37+I41+SUM(I57:I59),5)</f>
        <v>350000</v>
      </c>
      <c r="J60" s="5"/>
      <c r="K60" s="7">
        <f>ROUND(K10+K15+K19+K23+K31+K37+K41+SUM(K57:K59),5)</f>
        <v>107526.43</v>
      </c>
      <c r="L60" s="5"/>
      <c r="M60" s="7">
        <f>ROUND(M10+M15+M19+M23+M31+M37+M41+SUM(M57:M59),5)</f>
        <v>350000</v>
      </c>
      <c r="N60" s="5"/>
      <c r="O60" s="7">
        <f>ROUND(O10+O15+O19+O23+O31+O37+O41+SUM(O57:O59),5)</f>
        <v>350000</v>
      </c>
    </row>
    <row r="61" spans="1:15" ht="30" customHeight="1" thickBot="1" x14ac:dyDescent="0.25">
      <c r="A61" s="1"/>
      <c r="B61" s="1" t="s">
        <v>62</v>
      </c>
      <c r="C61" s="1"/>
      <c r="D61" s="1"/>
      <c r="E61" s="1"/>
      <c r="F61" s="1"/>
      <c r="G61" s="7">
        <f>ROUND(G3+G9-G60,5)</f>
        <v>92473.57</v>
      </c>
      <c r="H61" s="5"/>
      <c r="I61" s="7">
        <f>ROUND(I3+I9-I60,5)</f>
        <v>0</v>
      </c>
      <c r="J61" s="5"/>
      <c r="K61" s="7">
        <f>ROUND(K3+K9-K60,5)</f>
        <v>92473.57</v>
      </c>
      <c r="L61" s="5"/>
      <c r="M61" s="7">
        <f>ROUND(M3+M9-M60,5)</f>
        <v>0</v>
      </c>
      <c r="N61" s="5"/>
      <c r="O61" s="7">
        <f>ROUND(O3+O9-O60,5)</f>
        <v>0</v>
      </c>
    </row>
    <row r="62" spans="1:15" s="11" customFormat="1" ht="30" customHeight="1" thickBot="1" x14ac:dyDescent="0.2">
      <c r="A62" s="1" t="s">
        <v>63</v>
      </c>
      <c r="B62" s="1"/>
      <c r="C62" s="1"/>
      <c r="D62" s="1"/>
      <c r="E62" s="1"/>
      <c r="F62" s="1"/>
      <c r="G62" s="10">
        <f>G61</f>
        <v>92473.57</v>
      </c>
      <c r="H62" s="1"/>
      <c r="I62" s="10">
        <f>I61</f>
        <v>0</v>
      </c>
      <c r="J62" s="1"/>
      <c r="K62" s="10">
        <f>K61</f>
        <v>92473.57</v>
      </c>
      <c r="L62" s="1"/>
      <c r="M62" s="10">
        <f>M61</f>
        <v>0</v>
      </c>
      <c r="N62" s="1"/>
      <c r="O62" s="10">
        <f>O61</f>
        <v>0</v>
      </c>
    </row>
    <row r="63" spans="1:15" ht="16" thickTop="1" x14ac:dyDescent="0.2"/>
  </sheetData>
  <pageMargins left="0.7" right="0.7" top="0.75" bottom="0.75" header="0.25" footer="0.3"/>
  <pageSetup orientation="portrait" verticalDpi="300" r:id="rId1"/>
  <headerFooter>
    <oddHeader>&amp;L&amp;"Arial,Bold"&amp;8 2:57 PM
&amp;"Arial,Bold"&amp;8 06/11/14
&amp;"Arial,Bold"&amp;8 Accrual Basis&amp;C&amp;"Arial,Bold"&amp;12 DEPARTMENT OF COMMUNITY SERVICES LAC/UMC
&amp;"Arial,Bold"&amp;14 Profit &amp;&amp; Loss Budget Performance
&amp;"Arial,Bold"&amp;10 January through December 2014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QuickBooks Export Tips</vt:lpstr>
      <vt:lpstr>Sheet1</vt:lpstr>
      <vt:lpstr>Sheet2</vt:lpstr>
      <vt:lpstr>Sheet3</vt:lpstr>
      <vt:lpstr>Sheet4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CDS</dc:creator>
  <cp:lastModifiedBy>Microsoft Office User</cp:lastModifiedBy>
  <dcterms:created xsi:type="dcterms:W3CDTF">2014-06-11T14:57:24Z</dcterms:created>
  <dcterms:modified xsi:type="dcterms:W3CDTF">2019-08-31T16:57:38Z</dcterms:modified>
</cp:coreProperties>
</file>